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27" activeTab="0"/>
  </bookViews>
  <sheets>
    <sheet name="1krilni" sheetId="1" r:id="rId1"/>
    <sheet name="2krilni" sheetId="2" r:id="rId2"/>
    <sheet name="Uf koeficijenti" sheetId="3" r:id="rId3"/>
  </sheets>
  <definedNames>
    <definedName name="Excel_BuiltIn_Print_Area_1_1" localSheetId="1">'2krilni'!$B$3:$H$37</definedName>
    <definedName name="Excel_BuiltIn_Print_Area_1_1">'1krilni'!$B$3:$H$34</definedName>
    <definedName name="_xlnm.Print_Area" localSheetId="0">'1krilni'!$B$3:$H$54</definedName>
    <definedName name="_xlnm.Print_Area" localSheetId="1">'2krilni'!$B$3:$H$57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1" authorId="0">
      <text>
        <r>
          <rPr>
            <sz val="10"/>
            <rFont val="Arial"/>
            <family val="2"/>
          </rPr>
          <t>Upiši vrijednost</t>
        </r>
      </text>
    </comment>
    <comment ref="D14" authorId="0">
      <text>
        <r>
          <rPr>
            <sz val="10"/>
            <rFont val="Arial"/>
            <family val="2"/>
          </rPr>
          <t>Upiši vrijednost</t>
        </r>
      </text>
    </comment>
    <comment ref="D15" authorId="0">
      <text>
        <r>
          <rPr>
            <sz val="10"/>
            <rFont val="Arial"/>
            <family val="2"/>
          </rPr>
          <t>Upiši vrijednost</t>
        </r>
      </text>
    </comment>
    <comment ref="H49" authorId="0">
      <text>
        <r>
          <rPr>
            <sz val="10"/>
            <rFont val="Arial"/>
            <family val="2"/>
          </rPr>
          <t>Upiši seriju profila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10"/>
            <rFont val="Arial"/>
            <family val="2"/>
          </rPr>
          <t>Upiši vrijednost</t>
        </r>
      </text>
    </comment>
    <comment ref="D15" authorId="0">
      <text>
        <r>
          <rPr>
            <sz val="10"/>
            <rFont val="Arial"/>
            <family val="2"/>
          </rPr>
          <t>Upiši vrijednost</t>
        </r>
      </text>
    </comment>
    <comment ref="D17" authorId="0">
      <text>
        <r>
          <rPr>
            <sz val="10"/>
            <rFont val="Arial"/>
            <family val="2"/>
          </rPr>
          <t>Upiši vrijednost</t>
        </r>
      </text>
    </comment>
    <comment ref="H52" authorId="0">
      <text>
        <r>
          <rPr>
            <sz val="10"/>
            <rFont val="Arial"/>
            <family val="2"/>
          </rPr>
          <t>Upiši seriju profila</t>
        </r>
      </text>
    </comment>
  </commentList>
</comments>
</file>

<file path=xl/sharedStrings.xml><?xml version="1.0" encoding="utf-8"?>
<sst xmlns="http://schemas.openxmlformats.org/spreadsheetml/2006/main" count="144" uniqueCount="65">
  <si>
    <t>Širina prozora:</t>
  </si>
  <si>
    <t>mm</t>
  </si>
  <si>
    <t>Visina prozora:</t>
  </si>
  <si>
    <t>Širina štoka:</t>
  </si>
  <si>
    <t>Visina pera štoka:</t>
  </si>
  <si>
    <t>Širina krila:</t>
  </si>
  <si>
    <t>Preklop krila preko štoka:</t>
  </si>
  <si>
    <t>Širina štok-krilo:</t>
  </si>
  <si>
    <t xml:space="preserve">Koeficijent prolaza topline kroz aluminijski okvir </t>
  </si>
  <si>
    <t>Uf</t>
  </si>
  <si>
    <t>Koeficijent prolaza topline kroz staklo</t>
  </si>
  <si>
    <t>Ug</t>
  </si>
  <si>
    <t xml:space="preserve">Ψg </t>
  </si>
  <si>
    <t>Duljinski koeficijent prolaska topline na rubu spoja okvir-staklo</t>
  </si>
  <si>
    <t>Ψg</t>
  </si>
  <si>
    <t>W/mK</t>
  </si>
  <si>
    <t>standardni distancer</t>
  </si>
  <si>
    <t>“warm edge”</t>
  </si>
  <si>
    <t>Površina stakla</t>
  </si>
  <si>
    <t>Ag</t>
  </si>
  <si>
    <t>m²</t>
  </si>
  <si>
    <t>dvoslojno izolacijsko staklo</t>
  </si>
  <si>
    <t>Površina aluminijskog okvira</t>
  </si>
  <si>
    <t>Af</t>
  </si>
  <si>
    <t>troslojno izolacijsko staklo</t>
  </si>
  <si>
    <t>Opseg ruba krila uz staklo</t>
  </si>
  <si>
    <t>Lg</t>
  </si>
  <si>
    <t>m</t>
  </si>
  <si>
    <t>Površina cijelog prozora</t>
  </si>
  <si>
    <t>Aw</t>
  </si>
  <si>
    <t>Koeficijent prolaza topline kroz prozor</t>
  </si>
  <si>
    <t>Uw</t>
  </si>
  <si>
    <t>Jednokrilni prozor dimenzija 1230mm x 1480mm sa staklom Ug</t>
  </si>
  <si>
    <t>izrađen iz profila serije:</t>
  </si>
  <si>
    <t>EKU 60TT</t>
  </si>
  <si>
    <t>sa širokim štokom i širokim krilom postiže koeficijent prolaska topline Uw</t>
  </si>
  <si>
    <t>Izračun je orijentacijske prirode, za točan izračun prozor je potrebno testirati i certificirati.</t>
  </si>
  <si>
    <t>Širina centralnog presjeka:</t>
  </si>
  <si>
    <t>Uf1</t>
  </si>
  <si>
    <t>Koeficijent prolaza topline kroz centralni čvor</t>
  </si>
  <si>
    <t>Uf2</t>
  </si>
  <si>
    <t>Af1</t>
  </si>
  <si>
    <t>Površina centralnog čvora</t>
  </si>
  <si>
    <t>Af2</t>
  </si>
  <si>
    <t>Dvokrilni prozor dimenzija 1230mm x 1480mm sa staklom Ug</t>
  </si>
  <si>
    <r>
      <t xml:space="preserve">Koeficijenti prolaska topline kroz aluminijski okvir za kombinaciju </t>
    </r>
    <r>
      <rPr>
        <b/>
        <i/>
        <sz val="10"/>
        <rFont val="Arial"/>
        <family val="2"/>
      </rPr>
      <t>široki štok-usko krilo</t>
    </r>
  </si>
  <si>
    <t>EKU 64TT</t>
  </si>
  <si>
    <r>
      <t>W/m</t>
    </r>
    <r>
      <rPr>
        <b/>
        <sz val="9"/>
        <rFont val="Arial"/>
        <family val="2"/>
      </rPr>
      <t>²</t>
    </r>
    <r>
      <rPr>
        <b/>
        <sz val="9"/>
        <rFont val="Arial"/>
        <family val="2"/>
      </rPr>
      <t>K</t>
    </r>
  </si>
  <si>
    <t>EKU 72TT</t>
  </si>
  <si>
    <t>EKU 66TT</t>
  </si>
  <si>
    <t>EL 60</t>
  </si>
  <si>
    <t>EL 65P</t>
  </si>
  <si>
    <t>EL 72P</t>
  </si>
  <si>
    <t>EL 72</t>
  </si>
  <si>
    <t>EL 76E</t>
  </si>
  <si>
    <t>EL 72WOOD</t>
  </si>
  <si>
    <t>NT 52TT</t>
  </si>
  <si>
    <t>NT 60TT</t>
  </si>
  <si>
    <t>NT 65TT</t>
  </si>
  <si>
    <r>
      <t>W/m</t>
    </r>
    <r>
      <rPr>
        <b/>
        <sz val="9"/>
        <color indexed="8"/>
        <rFont val="Arial"/>
        <family val="2"/>
      </rPr>
      <t>²K</t>
    </r>
  </si>
  <si>
    <t>W/m²K</t>
  </si>
  <si>
    <r>
      <t>W/m</t>
    </r>
    <r>
      <rPr>
        <sz val="9"/>
        <color indexed="60"/>
        <rFont val="Arial"/>
        <family val="2"/>
      </rPr>
      <t>²</t>
    </r>
    <r>
      <rPr>
        <b/>
        <sz val="9"/>
        <color indexed="60"/>
        <rFont val="Arial"/>
        <family val="2"/>
      </rPr>
      <t>K</t>
    </r>
  </si>
  <si>
    <t>P O T R E B N E    D I M E N Z I J E    Z A    I Z R A Č U N</t>
  </si>
  <si>
    <t>P A R A M E T R I   Z A   I Z R A Č U N   Uw</t>
  </si>
  <si>
    <t>V r i j e d n o s t 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</si>
</sst>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7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60"/>
      <name val="Arial"/>
      <family val="2"/>
    </font>
    <font>
      <i/>
      <sz val="9.5"/>
      <color indexed="60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.5"/>
      <color indexed="8"/>
      <name val="Arial"/>
      <family val="0"/>
    </font>
    <font>
      <sz val="9.5"/>
      <color indexed="8"/>
      <name val="Calibri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C00000"/>
      <name val="Arial"/>
      <family val="2"/>
    </font>
    <font>
      <sz val="8.5"/>
      <color rgb="FFC00000"/>
      <name val="Arial"/>
      <family val="2"/>
    </font>
    <font>
      <i/>
      <sz val="9.5"/>
      <color rgb="FFC00000"/>
      <name val="Arial"/>
      <family val="2"/>
    </font>
    <font>
      <sz val="8"/>
      <color theme="0"/>
      <name val="Arial"/>
      <family val="2"/>
    </font>
    <font>
      <sz val="9"/>
      <color rgb="FFC0000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5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58" fillId="34" borderId="0" xfId="0" applyFont="1" applyFill="1" applyAlignment="1" applyProtection="1">
      <alignment horizontal="left" vertical="center"/>
      <protection hidden="1"/>
    </xf>
    <xf numFmtId="0" fontId="58" fillId="34" borderId="10" xfId="0" applyFont="1" applyFill="1" applyBorder="1" applyAlignment="1" applyProtection="1">
      <alignment horizontal="center" vertical="center"/>
      <protection hidden="1" locked="0"/>
    </xf>
    <xf numFmtId="0" fontId="58" fillId="34" borderId="11" xfId="0" applyFont="1" applyFill="1" applyBorder="1" applyAlignment="1" applyProtection="1">
      <alignment horizontal="center" vertical="center"/>
      <protection hidden="1" locked="0"/>
    </xf>
    <xf numFmtId="0" fontId="58" fillId="34" borderId="0" xfId="0" applyFont="1" applyFill="1" applyBorder="1" applyAlignment="1" applyProtection="1">
      <alignment horizontal="center" vertical="center"/>
      <protection hidden="1"/>
    </xf>
    <xf numFmtId="0" fontId="59" fillId="34" borderId="0" xfId="0" applyFont="1" applyFill="1" applyAlignment="1" applyProtection="1">
      <alignment vertical="center"/>
      <protection hidden="1"/>
    </xf>
    <xf numFmtId="0" fontId="60" fillId="34" borderId="0" xfId="0" applyFont="1" applyFill="1" applyAlignment="1" applyProtection="1">
      <alignment horizontal="center" vertical="center"/>
      <protection hidden="1"/>
    </xf>
    <xf numFmtId="2" fontId="58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1" fillId="34" borderId="0" xfId="0" applyFont="1" applyFill="1" applyAlignment="1" applyProtection="1">
      <alignment vertical="center"/>
      <protection hidden="1"/>
    </xf>
    <xf numFmtId="2" fontId="58" fillId="34" borderId="0" xfId="0" applyNumberFormat="1" applyFont="1" applyFill="1" applyBorder="1" applyAlignment="1" applyProtection="1">
      <alignment horizontal="center" vertical="center"/>
      <protection hidden="1" locked="0"/>
    </xf>
    <xf numFmtId="2" fontId="58" fillId="34" borderId="0" xfId="0" applyNumberFormat="1" applyFont="1" applyFill="1" applyBorder="1" applyAlignment="1" applyProtection="1">
      <alignment horizontal="center" vertical="center"/>
      <protection hidden="1"/>
    </xf>
    <xf numFmtId="0" fontId="58" fillId="34" borderId="0" xfId="0" applyFont="1" applyFill="1" applyAlignment="1" applyProtection="1">
      <alignment vertical="center"/>
      <protection hidden="1"/>
    </xf>
    <xf numFmtId="0" fontId="60" fillId="35" borderId="0" xfId="0" applyFont="1" applyFill="1" applyBorder="1" applyAlignment="1" applyProtection="1">
      <alignment vertical="center"/>
      <protection hidden="1"/>
    </xf>
    <xf numFmtId="0" fontId="62" fillId="35" borderId="0" xfId="0" applyFont="1" applyFill="1" applyBorder="1" applyAlignment="1" applyProtection="1">
      <alignment horizontal="center" vertical="center"/>
      <protection hidden="1"/>
    </xf>
    <xf numFmtId="2" fontId="60" fillId="35" borderId="0" xfId="0" applyNumberFormat="1" applyFont="1" applyFill="1" applyBorder="1" applyAlignment="1" applyProtection="1">
      <alignment horizontal="center" vertical="center"/>
      <protection hidden="1"/>
    </xf>
    <xf numFmtId="0" fontId="63" fillId="33" borderId="12" xfId="0" applyFont="1" applyFill="1" applyBorder="1" applyAlignment="1" applyProtection="1">
      <alignment/>
      <protection hidden="1"/>
    </xf>
    <xf numFmtId="0" fontId="63" fillId="33" borderId="12" xfId="0" applyFont="1" applyFill="1" applyBorder="1" applyAlignment="1" applyProtection="1">
      <alignment horizontal="center"/>
      <protection hidden="1"/>
    </xf>
    <xf numFmtId="0" fontId="63" fillId="33" borderId="13" xfId="0" applyFont="1" applyFill="1" applyBorder="1" applyAlignment="1" applyProtection="1">
      <alignment/>
      <protection hidden="1"/>
    </xf>
    <xf numFmtId="0" fontId="63" fillId="33" borderId="13" xfId="0" applyFont="1" applyFill="1" applyBorder="1" applyAlignment="1" applyProtection="1">
      <alignment horizontal="center"/>
      <protection hidden="1"/>
    </xf>
    <xf numFmtId="0" fontId="63" fillId="33" borderId="13" xfId="0" applyFont="1" applyFill="1" applyBorder="1" applyAlignment="1" applyProtection="1">
      <alignment horizontal="left"/>
      <protection hidden="1"/>
    </xf>
    <xf numFmtId="0" fontId="63" fillId="33" borderId="14" xfId="0" applyFont="1" applyFill="1" applyBorder="1" applyAlignment="1" applyProtection="1">
      <alignment/>
      <protection hidden="1"/>
    </xf>
    <xf numFmtId="0" fontId="64" fillId="33" borderId="15" xfId="0" applyFont="1" applyFill="1" applyBorder="1" applyAlignment="1" applyProtection="1">
      <alignment/>
      <protection hidden="1"/>
    </xf>
    <xf numFmtId="0" fontId="64" fillId="33" borderId="16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57" fillId="36" borderId="0" xfId="0" applyFont="1" applyFill="1" applyAlignment="1" applyProtection="1">
      <alignment/>
      <protection hidden="1"/>
    </xf>
    <xf numFmtId="0" fontId="57" fillId="36" borderId="0" xfId="0" applyFont="1" applyFill="1" applyAlignment="1" applyProtection="1">
      <alignment horizontal="center"/>
      <protection hidden="1"/>
    </xf>
    <xf numFmtId="0" fontId="66" fillId="36" borderId="0" xfId="0" applyFont="1" applyFill="1" applyBorder="1" applyAlignment="1" applyProtection="1">
      <alignment horizontal="right"/>
      <protection hidden="1"/>
    </xf>
    <xf numFmtId="0" fontId="66" fillId="36" borderId="0" xfId="0" applyFont="1" applyFill="1" applyAlignment="1" applyProtection="1">
      <alignment horizontal="right"/>
      <protection hidden="1"/>
    </xf>
    <xf numFmtId="0" fontId="66" fillId="36" borderId="0" xfId="0" applyFont="1" applyFill="1" applyAlignment="1" applyProtection="1">
      <alignment horizontal="center"/>
      <protection hidden="1"/>
    </xf>
    <xf numFmtId="0" fontId="66" fillId="36" borderId="0" xfId="0" applyFont="1" applyFill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58" fillId="34" borderId="0" xfId="0" applyFont="1" applyFill="1" applyBorder="1" applyAlignment="1" applyProtection="1">
      <alignment horizontal="center" vertical="center"/>
      <protection hidden="1" locked="0"/>
    </xf>
    <xf numFmtId="164" fontId="58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58" fillId="34" borderId="0" xfId="0" applyNumberFormat="1" applyFont="1" applyFill="1" applyBorder="1" applyAlignment="1" applyProtection="1">
      <alignment horizontal="center" vertical="center"/>
      <protection hidden="1" locked="0"/>
    </xf>
    <xf numFmtId="164" fontId="58" fillId="34" borderId="0" xfId="0" applyNumberFormat="1" applyFont="1" applyFill="1" applyBorder="1" applyAlignment="1" applyProtection="1">
      <alignment horizontal="center" vertical="center"/>
      <protection hidden="1"/>
    </xf>
    <xf numFmtId="2" fontId="63" fillId="33" borderId="13" xfId="0" applyNumberFormat="1" applyFont="1" applyFill="1" applyBorder="1" applyAlignment="1" applyProtection="1">
      <alignment horizontal="left"/>
      <protection hidden="1"/>
    </xf>
    <xf numFmtId="0" fontId="67" fillId="33" borderId="12" xfId="0" applyFont="1" applyFill="1" applyBorder="1" applyAlignment="1" applyProtection="1">
      <alignment/>
      <protection hidden="1"/>
    </xf>
    <xf numFmtId="0" fontId="67" fillId="33" borderId="17" xfId="0" applyFont="1" applyFill="1" applyBorder="1" applyAlignment="1" applyProtection="1">
      <alignment/>
      <protection hidden="1" locked="0"/>
    </xf>
    <xf numFmtId="0" fontId="68" fillId="37" borderId="0" xfId="0" applyFont="1" applyFill="1" applyBorder="1" applyAlignment="1" applyProtection="1">
      <alignment horizontal="center" vertical="center"/>
      <protection hidden="1"/>
    </xf>
    <xf numFmtId="0" fontId="68" fillId="38" borderId="0" xfId="0" applyFont="1" applyFill="1" applyBorder="1" applyAlignment="1" applyProtection="1">
      <alignment horizontal="center" vertical="center"/>
      <protection hidden="1"/>
    </xf>
    <xf numFmtId="0" fontId="69" fillId="34" borderId="0" xfId="0" applyFont="1" applyFill="1" applyBorder="1" applyAlignment="1" applyProtection="1">
      <alignment horizontal="right" vertical="center"/>
      <protection hidden="1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9525</xdr:rowOff>
    </xdr:from>
    <xdr:to>
      <xdr:col>1</xdr:col>
      <xdr:colOff>1895475</xdr:colOff>
      <xdr:row>1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85725</xdr:rowOff>
    </xdr:from>
    <xdr:to>
      <xdr:col>3</xdr:col>
      <xdr:colOff>533400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29100"/>
          <a:ext cx="43243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36</xdr:row>
      <xdr:rowOff>95250</xdr:rowOff>
    </xdr:from>
    <xdr:to>
      <xdr:col>5</xdr:col>
      <xdr:colOff>0</xdr:colOff>
      <xdr:row>47</xdr:row>
      <xdr:rowOff>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71450" y="6305550"/>
          <a:ext cx="50101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Izračun dobiven prema HRN EN ISO 10077-1:2007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ovoj normi su opisani postupci za proračun koeficijenta prolaska topline prozora i vrata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koji se sastoje od ostakljenja ili neprozirne ispune ugrađene u okvir, sa i bez zaslona.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normi se uzimaju u obzir: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različite vrste ostakljenja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(staklo ili plastika; jednostruko ili višestruko;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 ili bez slojeva niske emisije; s međuprostorima punjenim zrakom ili drugim plinovima);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različite vrste okvira(drvo; plastika; metal sa i bez prekida toplinskih mostova; metalni okvir s točkastim metalnim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vezama, npr. nožicama, ili bilo koja kombinacija materijala)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</a:p>
      </xdr:txBody>
    </xdr:sp>
    <xdr:clientData/>
  </xdr:twoCellAnchor>
  <xdr:twoCellAnchor>
    <xdr:from>
      <xdr:col>4</xdr:col>
      <xdr:colOff>466725</xdr:colOff>
      <xdr:row>15</xdr:row>
      <xdr:rowOff>0</xdr:rowOff>
    </xdr:from>
    <xdr:to>
      <xdr:col>5</xdr:col>
      <xdr:colOff>104775</xdr:colOff>
      <xdr:row>15</xdr:row>
      <xdr:rowOff>180975</xdr:rowOff>
    </xdr:to>
    <xdr:sp>
      <xdr:nvSpPr>
        <xdr:cNvPr id="4" name="Right Arrow 3"/>
        <xdr:cNvSpPr>
          <a:spLocks/>
        </xdr:cNvSpPr>
      </xdr:nvSpPr>
      <xdr:spPr>
        <a:xfrm flipV="1">
          <a:off x="4933950" y="2847975"/>
          <a:ext cx="352425" cy="180975"/>
        </a:xfrm>
        <a:prstGeom prst="righ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2324100</xdr:colOff>
      <xdr:row>0</xdr:row>
      <xdr:rowOff>123825</xdr:rowOff>
    </xdr:from>
    <xdr:to>
      <xdr:col>4</xdr:col>
      <xdr:colOff>657225</xdr:colOff>
      <xdr:row>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123825"/>
          <a:ext cx="26098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RIJEKA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Marinići bb, 51216 Viškovo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+385 51 504 150, Fax: +385 51 504 180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ZAGREB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F. Lučića 23, Jankomir, 10000 Zagreb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+385 1 348 48 88, Fax: +385 1 348 48 90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ZADAR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Nikole Jurišića 49, 23000 Zadar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+385 23 643 610, Fax: +385 23 341 094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9525</xdr:rowOff>
    </xdr:from>
    <xdr:to>
      <xdr:col>1</xdr:col>
      <xdr:colOff>1895475</xdr:colOff>
      <xdr:row>1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25</xdr:row>
      <xdr:rowOff>85725</xdr:rowOff>
    </xdr:from>
    <xdr:to>
      <xdr:col>3</xdr:col>
      <xdr:colOff>533400</xdr:colOff>
      <xdr:row>39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800600"/>
          <a:ext cx="43243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39</xdr:row>
      <xdr:rowOff>95250</xdr:rowOff>
    </xdr:from>
    <xdr:to>
      <xdr:col>5</xdr:col>
      <xdr:colOff>0</xdr:colOff>
      <xdr:row>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6877050"/>
          <a:ext cx="50101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Izračun dobiven prema HRN EN ISO 10077-1:2007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ovoj normi su opisani postupci za proračun koeficijenta prolaska topline prozora i vrata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koji se sastoje od ostakljenja ili neprozirne ispune ugrađene u okvir, sa i bez zaslona.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normi se uzimaju u obzir: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različite vrste ostakljenja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(staklo ili plastika; jednostruko ili višestruko;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 ili bez slojeva niske emisije; s međuprostorima punjenim zrakom ili drugim plinovima);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različite vrste okvira(drvo; plastika; metal sa i bez prekida toplinskih mostova; metalni okvir s točkastim metalnim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vezama, npr. nožicama, ili bilo koja kombinacija materijala)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</a:p>
      </xdr:txBody>
    </xdr:sp>
    <xdr:clientData/>
  </xdr:twoCellAnchor>
  <xdr:twoCellAnchor>
    <xdr:from>
      <xdr:col>4</xdr:col>
      <xdr:colOff>466725</xdr:colOff>
      <xdr:row>17</xdr:row>
      <xdr:rowOff>0</xdr:rowOff>
    </xdr:from>
    <xdr:to>
      <xdr:col>5</xdr:col>
      <xdr:colOff>104775</xdr:colOff>
      <xdr:row>17</xdr:row>
      <xdr:rowOff>180975</xdr:rowOff>
    </xdr:to>
    <xdr:sp>
      <xdr:nvSpPr>
        <xdr:cNvPr id="4" name="Right Arrow 4"/>
        <xdr:cNvSpPr>
          <a:spLocks/>
        </xdr:cNvSpPr>
      </xdr:nvSpPr>
      <xdr:spPr>
        <a:xfrm flipV="1">
          <a:off x="4933950" y="3228975"/>
          <a:ext cx="352425" cy="180975"/>
        </a:xfrm>
        <a:prstGeom prst="rightArrow">
          <a:avLst>
            <a:gd name="adj" fmla="val 2484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2324100</xdr:colOff>
      <xdr:row>0</xdr:row>
      <xdr:rowOff>123825</xdr:rowOff>
    </xdr:from>
    <xdr:to>
      <xdr:col>4</xdr:col>
      <xdr:colOff>657225</xdr:colOff>
      <xdr:row>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123825"/>
          <a:ext cx="26098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RIJEKA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Marinići bb, 51216 Viškovo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+385 51 504 150, Fax: +385 51 504 180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ZAGREB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F. Lučića 23, Jankomir, 10000 Zagreb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+385 1 348 48 88, Fax: +385 1 348 48 90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ZADAR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Nikole Jurišića 49, 23000 Zadar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+385 23 643 610, Fax: +385 23 341 094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5"/>
  <sheetViews>
    <sheetView tabSelected="1" zoomScale="105" zoomScaleNormal="105" zoomScaleSheetLayoutView="120" zoomScalePageLayoutView="0" workbookViewId="0" topLeftCell="A1">
      <selection activeCell="A1" sqref="A1"/>
    </sheetView>
  </sheetViews>
  <sheetFormatPr defaultColWidth="11.57421875" defaultRowHeight="12.75"/>
  <cols>
    <col min="1" max="1" width="2.8515625" style="5" customWidth="1"/>
    <col min="2" max="2" width="47.140625" style="1" customWidth="1"/>
    <col min="3" max="3" width="8.28125" style="1" customWidth="1"/>
    <col min="4" max="4" width="8.7109375" style="2" customWidth="1"/>
    <col min="5" max="5" width="10.7109375" style="1" customWidth="1"/>
    <col min="6" max="6" width="7.140625" style="5" customWidth="1"/>
    <col min="7" max="7" width="12.8515625" style="1" customWidth="1"/>
    <col min="8" max="8" width="13.7109375" style="1" customWidth="1"/>
    <col min="9" max="16384" width="11.57421875" style="1" customWidth="1"/>
  </cols>
  <sheetData>
    <row r="1" spans="2:5" s="4" customFormat="1" ht="12.75">
      <c r="B1" s="34"/>
      <c r="C1" s="34"/>
      <c r="D1" s="35"/>
      <c r="E1" s="34"/>
    </row>
    <row r="2" spans="2:5" s="4" customFormat="1" ht="75" customHeight="1">
      <c r="B2" s="34"/>
      <c r="C2" s="34"/>
      <c r="D2" s="35"/>
      <c r="E2" s="34"/>
    </row>
    <row r="3" spans="2:5" s="4" customFormat="1" ht="12.75">
      <c r="B3" s="36"/>
      <c r="C3" s="37"/>
      <c r="D3" s="38"/>
      <c r="E3" s="39"/>
    </row>
    <row r="4" spans="2:5" s="5" customFormat="1" ht="18.75" customHeight="1">
      <c r="B4" s="57" t="s">
        <v>62</v>
      </c>
      <c r="C4" s="57"/>
      <c r="D4" s="58" t="s">
        <v>64</v>
      </c>
      <c r="E4" s="58"/>
    </row>
    <row r="5" spans="2:5" s="5" customFormat="1" ht="15" customHeight="1">
      <c r="B5" s="59" t="s">
        <v>0</v>
      </c>
      <c r="C5" s="59"/>
      <c r="D5" s="14">
        <v>1230</v>
      </c>
      <c r="E5" s="11" t="s">
        <v>1</v>
      </c>
    </row>
    <row r="6" spans="2:5" s="5" customFormat="1" ht="15" customHeight="1">
      <c r="B6" s="59" t="s">
        <v>2</v>
      </c>
      <c r="C6" s="59"/>
      <c r="D6" s="14">
        <v>1480</v>
      </c>
      <c r="E6" s="11" t="s">
        <v>1</v>
      </c>
    </row>
    <row r="7" spans="2:5" s="5" customFormat="1" ht="12.75" hidden="1">
      <c r="B7" s="59" t="s">
        <v>3</v>
      </c>
      <c r="C7" s="59"/>
      <c r="D7" s="13">
        <v>70.5</v>
      </c>
      <c r="E7" s="11" t="s">
        <v>1</v>
      </c>
    </row>
    <row r="8" spans="2:5" s="5" customFormat="1" ht="12.75" hidden="1">
      <c r="B8" s="59" t="s">
        <v>4</v>
      </c>
      <c r="C8" s="59"/>
      <c r="D8" s="12">
        <v>22</v>
      </c>
      <c r="E8" s="11" t="s">
        <v>1</v>
      </c>
    </row>
    <row r="9" spans="2:5" s="5" customFormat="1" ht="12.75" hidden="1">
      <c r="B9" s="59" t="s">
        <v>5</v>
      </c>
      <c r="C9" s="59"/>
      <c r="D9" s="12">
        <v>66.5</v>
      </c>
      <c r="E9" s="11" t="s">
        <v>1</v>
      </c>
    </row>
    <row r="10" spans="2:5" s="5" customFormat="1" ht="12.75" hidden="1">
      <c r="B10" s="59" t="s">
        <v>6</v>
      </c>
      <c r="C10" s="59"/>
      <c r="D10" s="12">
        <v>6</v>
      </c>
      <c r="E10" s="11" t="s">
        <v>1</v>
      </c>
    </row>
    <row r="11" spans="2:5" s="5" customFormat="1" ht="15" customHeight="1">
      <c r="B11" s="59" t="s">
        <v>7</v>
      </c>
      <c r="C11" s="59"/>
      <c r="D11" s="12">
        <v>109</v>
      </c>
      <c r="E11" s="11" t="s">
        <v>1</v>
      </c>
    </row>
    <row r="12" s="5" customFormat="1" ht="11.25" customHeight="1">
      <c r="D12" s="6"/>
    </row>
    <row r="13" spans="2:5" s="5" customFormat="1" ht="18.75" customHeight="1">
      <c r="B13" s="57" t="s">
        <v>63</v>
      </c>
      <c r="C13" s="57"/>
      <c r="D13" s="58" t="s">
        <v>64</v>
      </c>
      <c r="E13" s="58"/>
    </row>
    <row r="14" spans="2:5" s="5" customFormat="1" ht="15" customHeight="1">
      <c r="B14" s="15" t="s">
        <v>8</v>
      </c>
      <c r="C14" s="16" t="s">
        <v>9</v>
      </c>
      <c r="D14" s="17">
        <v>2.1</v>
      </c>
      <c r="E14" s="18" t="s">
        <v>60</v>
      </c>
    </row>
    <row r="15" spans="2:12" s="5" customFormat="1" ht="15" customHeight="1">
      <c r="B15" s="15" t="s">
        <v>10</v>
      </c>
      <c r="C15" s="16" t="s">
        <v>11</v>
      </c>
      <c r="D15" s="17">
        <v>1.1</v>
      </c>
      <c r="E15" s="18" t="s">
        <v>60</v>
      </c>
      <c r="G15" s="67" t="s">
        <v>12</v>
      </c>
      <c r="H15" s="66"/>
      <c r="I15" s="66"/>
      <c r="J15" s="66"/>
      <c r="K15" s="66"/>
      <c r="L15" s="60"/>
    </row>
    <row r="16" spans="2:12" s="5" customFormat="1" ht="15" customHeight="1">
      <c r="B16" s="15" t="s">
        <v>13</v>
      </c>
      <c r="C16" s="16" t="s">
        <v>14</v>
      </c>
      <c r="D16" s="19">
        <v>0.08</v>
      </c>
      <c r="E16" s="18" t="s">
        <v>15</v>
      </c>
      <c r="G16" s="68"/>
      <c r="H16" s="69"/>
      <c r="I16" s="70" t="s">
        <v>16</v>
      </c>
      <c r="J16" s="71"/>
      <c r="K16" s="72" t="s">
        <v>17</v>
      </c>
      <c r="L16" s="70"/>
    </row>
    <row r="17" spans="2:12" s="5" customFormat="1" ht="15" customHeight="1">
      <c r="B17" s="15" t="s">
        <v>18</v>
      </c>
      <c r="C17" s="16" t="s">
        <v>19</v>
      </c>
      <c r="D17" s="20">
        <f>((D5-2*D11)*(D6-2*D11))/1000000</f>
        <v>1.277144</v>
      </c>
      <c r="E17" s="21" t="s">
        <v>20</v>
      </c>
      <c r="G17" s="62" t="s">
        <v>21</v>
      </c>
      <c r="H17" s="63"/>
      <c r="I17" s="60">
        <v>0.08</v>
      </c>
      <c r="J17" s="61"/>
      <c r="K17" s="73">
        <v>0.06</v>
      </c>
      <c r="L17" s="74"/>
    </row>
    <row r="18" spans="2:12" s="5" customFormat="1" ht="15" customHeight="1">
      <c r="B18" s="15" t="s">
        <v>22</v>
      </c>
      <c r="C18" s="16" t="s">
        <v>23</v>
      </c>
      <c r="D18" s="20">
        <f>D20-(((D5-2*D11)*(D6-2*D11))/1000000)</f>
        <v>0.543256</v>
      </c>
      <c r="E18" s="21" t="s">
        <v>20</v>
      </c>
      <c r="G18" s="64" t="s">
        <v>24</v>
      </c>
      <c r="H18" s="65"/>
      <c r="I18" s="66">
        <v>0.11</v>
      </c>
      <c r="J18" s="60"/>
      <c r="K18" s="66">
        <v>0.08</v>
      </c>
      <c r="L18" s="60"/>
    </row>
    <row r="19" spans="2:5" s="5" customFormat="1" ht="15" customHeight="1">
      <c r="B19" s="15" t="s">
        <v>25</v>
      </c>
      <c r="C19" s="16" t="s">
        <v>26</v>
      </c>
      <c r="D19" s="20">
        <f>((D5-2*D11)*2+(D6-2*D11)*2)/1000</f>
        <v>4.548</v>
      </c>
      <c r="E19" s="21" t="s">
        <v>27</v>
      </c>
    </row>
    <row r="20" spans="2:5" s="5" customFormat="1" ht="15" customHeight="1">
      <c r="B20" s="15" t="s">
        <v>28</v>
      </c>
      <c r="C20" s="16" t="s">
        <v>29</v>
      </c>
      <c r="D20" s="20">
        <f>(D5*D6)/1000000</f>
        <v>1.8204</v>
      </c>
      <c r="E20" s="21" t="s">
        <v>20</v>
      </c>
    </row>
    <row r="21" s="5" customFormat="1" ht="11.25" customHeight="1">
      <c r="D21" s="6"/>
    </row>
    <row r="22" spans="2:5" s="5" customFormat="1" ht="15.75">
      <c r="B22" s="22" t="s">
        <v>30</v>
      </c>
      <c r="C22" s="23" t="s">
        <v>31</v>
      </c>
      <c r="D22" s="24">
        <f>SUM((D14*D18)+(D15*D17)+(D16*D19))/D20</f>
        <v>1.5982948802461001</v>
      </c>
      <c r="E22" s="22" t="s">
        <v>59</v>
      </c>
    </row>
    <row r="23" spans="2:4" s="5" customFormat="1" ht="12.75">
      <c r="B23" s="7"/>
      <c r="D23" s="6"/>
    </row>
    <row r="24" s="5" customFormat="1" ht="12.75"/>
    <row r="25" s="5" customFormat="1" ht="12.75"/>
    <row r="26" s="5" customFormat="1" ht="12.75"/>
    <row r="27" s="5" customFormat="1" ht="12.75"/>
    <row r="28" s="5" customFormat="1" ht="7.5" customHeight="1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7.5" customHeight="1"/>
    <row r="35" s="5" customFormat="1" ht="12.75"/>
    <row r="36" s="5" customFormat="1" ht="7.5" customHeight="1"/>
    <row r="37" s="5" customFormat="1" ht="12.75"/>
    <row r="38" s="5" customFormat="1" ht="15" customHeight="1"/>
    <row r="39" s="5" customFormat="1" ht="7.5" customHeight="1"/>
    <row r="40" spans="2:4" s="5" customFormat="1" ht="12.75">
      <c r="B40" s="8"/>
      <c r="D40" s="6"/>
    </row>
    <row r="41" spans="2:4" s="5" customFormat="1" ht="12.75">
      <c r="B41" s="9"/>
      <c r="D41" s="6"/>
    </row>
    <row r="42" spans="2:4" s="5" customFormat="1" ht="12.75">
      <c r="B42" s="10"/>
      <c r="D42" s="6"/>
    </row>
    <row r="43" spans="2:4" s="5" customFormat="1" ht="12.75">
      <c r="B43" s="9"/>
      <c r="D43" s="6"/>
    </row>
    <row r="44" spans="2:4" s="5" customFormat="1" ht="7.5" customHeight="1">
      <c r="B44" s="9"/>
      <c r="D44" s="6"/>
    </row>
    <row r="45" spans="2:4" s="5" customFormat="1" ht="12.75">
      <c r="B45" s="9"/>
      <c r="D45" s="6"/>
    </row>
    <row r="46" spans="2:4" s="5" customFormat="1" ht="7.5" customHeight="1">
      <c r="B46" s="9"/>
      <c r="D46" s="6"/>
    </row>
    <row r="47" spans="2:4" s="5" customFormat="1" ht="12.75">
      <c r="B47" s="9"/>
      <c r="D47" s="6"/>
    </row>
    <row r="48" s="5" customFormat="1" ht="12.75">
      <c r="D48" s="6"/>
    </row>
    <row r="49" spans="2:8" s="5" customFormat="1" ht="12.75">
      <c r="B49" s="31" t="s">
        <v>32</v>
      </c>
      <c r="C49" s="25"/>
      <c r="D49" s="26">
        <f>D15</f>
        <v>1.1</v>
      </c>
      <c r="E49" s="26" t="s">
        <v>61</v>
      </c>
      <c r="F49" s="55" t="s">
        <v>33</v>
      </c>
      <c r="G49" s="55"/>
      <c r="H49" s="56" t="s">
        <v>49</v>
      </c>
    </row>
    <row r="50" spans="2:8" s="5" customFormat="1" ht="12.75">
      <c r="B50" s="32" t="s">
        <v>35</v>
      </c>
      <c r="C50" s="27"/>
      <c r="D50" s="28"/>
      <c r="E50" s="27"/>
      <c r="F50" s="29">
        <f>D22</f>
        <v>1.5982948802461001</v>
      </c>
      <c r="G50" s="27" t="s">
        <v>61</v>
      </c>
      <c r="H50" s="30"/>
    </row>
    <row r="51" s="5" customFormat="1" ht="12.75">
      <c r="D51" s="6"/>
    </row>
    <row r="52" spans="2:4" s="5" customFormat="1" ht="12.75">
      <c r="B52" s="33" t="s">
        <v>36</v>
      </c>
      <c r="D52" s="6"/>
    </row>
    <row r="53" s="5" customFormat="1" ht="12.75">
      <c r="D53" s="6"/>
    </row>
    <row r="54" s="5" customFormat="1" ht="12.75">
      <c r="D54" s="6"/>
    </row>
    <row r="55" s="5" customFormat="1" ht="12.75">
      <c r="D55" s="6"/>
    </row>
    <row r="56" s="5" customFormat="1" ht="12.75">
      <c r="D56" s="6"/>
    </row>
    <row r="57" s="5" customFormat="1" ht="12.75">
      <c r="D57" s="6"/>
    </row>
    <row r="58" s="5" customFormat="1" ht="12.75">
      <c r="D58" s="6"/>
    </row>
    <row r="59" s="5" customFormat="1" ht="12.75">
      <c r="D59" s="6"/>
    </row>
    <row r="60" s="5" customFormat="1" ht="12.75">
      <c r="D60" s="6"/>
    </row>
    <row r="61" s="5" customFormat="1" ht="12.75">
      <c r="D61" s="6"/>
    </row>
    <row r="62" s="5" customFormat="1" ht="12.75">
      <c r="D62" s="6"/>
    </row>
    <row r="63" s="5" customFormat="1" ht="12.75">
      <c r="D63" s="6"/>
    </row>
    <row r="64" s="5" customFormat="1" ht="12.75">
      <c r="D64" s="6"/>
    </row>
    <row r="65" s="5" customFormat="1" ht="12.75">
      <c r="D65" s="6"/>
    </row>
    <row r="66" s="5" customFormat="1" ht="12.75">
      <c r="D66" s="6"/>
    </row>
    <row r="67" s="5" customFormat="1" ht="12.75">
      <c r="D67" s="6"/>
    </row>
    <row r="68" s="5" customFormat="1" ht="12.75">
      <c r="D68" s="6"/>
    </row>
    <row r="69" s="5" customFormat="1" ht="12.75">
      <c r="D69" s="6"/>
    </row>
    <row r="70" s="5" customFormat="1" ht="12.75">
      <c r="D70" s="6"/>
    </row>
    <row r="71" s="5" customFormat="1" ht="12.75">
      <c r="D71" s="6"/>
    </row>
    <row r="72" s="5" customFormat="1" ht="12.75">
      <c r="D72" s="6"/>
    </row>
    <row r="73" s="5" customFormat="1" ht="12.75">
      <c r="D73" s="6"/>
    </row>
    <row r="74" s="5" customFormat="1" ht="12.75">
      <c r="D74" s="6"/>
    </row>
    <row r="75" s="5" customFormat="1" ht="12.75">
      <c r="D75" s="6"/>
    </row>
    <row r="76" s="5" customFormat="1" ht="12.75">
      <c r="D76" s="6"/>
    </row>
    <row r="77" s="5" customFormat="1" ht="12.75">
      <c r="D77" s="6"/>
    </row>
    <row r="78" s="5" customFormat="1" ht="12.75">
      <c r="D78" s="6"/>
    </row>
    <row r="79" s="5" customFormat="1" ht="12.75">
      <c r="D79" s="6"/>
    </row>
    <row r="80" s="5" customFormat="1" ht="12.75">
      <c r="D80" s="6"/>
    </row>
    <row r="81" s="5" customFormat="1" ht="12.75">
      <c r="D81" s="6"/>
    </row>
    <row r="82" s="5" customFormat="1" ht="12.75">
      <c r="D82" s="6"/>
    </row>
    <row r="83" s="5" customFormat="1" ht="12.75">
      <c r="D83" s="6"/>
    </row>
    <row r="84" s="5" customFormat="1" ht="12.75">
      <c r="D84" s="6"/>
    </row>
    <row r="85" s="5" customFormat="1" ht="12.75">
      <c r="D85" s="6"/>
    </row>
    <row r="86" s="5" customFormat="1" ht="12.75">
      <c r="D86" s="6"/>
    </row>
    <row r="87" s="5" customFormat="1" ht="12.75">
      <c r="D87" s="6"/>
    </row>
    <row r="88" s="5" customFormat="1" ht="12.75">
      <c r="D88" s="6"/>
    </row>
    <row r="89" s="5" customFormat="1" ht="12.75">
      <c r="D89" s="6"/>
    </row>
    <row r="90" s="5" customFormat="1" ht="12.75">
      <c r="D90" s="6"/>
    </row>
    <row r="91" s="5" customFormat="1" ht="12.75">
      <c r="D91" s="6"/>
    </row>
    <row r="92" s="5" customFormat="1" ht="12.75">
      <c r="D92" s="6"/>
    </row>
    <row r="93" s="5" customFormat="1" ht="12.75">
      <c r="D93" s="6"/>
    </row>
    <row r="94" s="5" customFormat="1" ht="12.75">
      <c r="D94" s="6"/>
    </row>
    <row r="95" s="5" customFormat="1" ht="12.75">
      <c r="D95" s="6"/>
    </row>
  </sheetData>
  <sheetProtection selectLockedCells="1" selectUnlockedCells="1"/>
  <mergeCells count="21">
    <mergeCell ref="G18:H18"/>
    <mergeCell ref="I18:J18"/>
    <mergeCell ref="K18:L18"/>
    <mergeCell ref="D13:E13"/>
    <mergeCell ref="G15:L15"/>
    <mergeCell ref="G16:H16"/>
    <mergeCell ref="I16:J16"/>
    <mergeCell ref="K16:L16"/>
    <mergeCell ref="K17:L17"/>
    <mergeCell ref="B9:C9"/>
    <mergeCell ref="B10:C10"/>
    <mergeCell ref="I17:J17"/>
    <mergeCell ref="B13:C13"/>
    <mergeCell ref="B11:C11"/>
    <mergeCell ref="G17:H17"/>
    <mergeCell ref="B4:C4"/>
    <mergeCell ref="D4:E4"/>
    <mergeCell ref="B5:C5"/>
    <mergeCell ref="B6:C6"/>
    <mergeCell ref="B7:C7"/>
    <mergeCell ref="B8:C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4" r:id="rId4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8"/>
  <sheetViews>
    <sheetView zoomScale="105" zoomScaleNormal="105" zoomScaleSheetLayoutView="120" zoomScalePageLayoutView="0" workbookViewId="0" topLeftCell="A1">
      <selection activeCell="A1" sqref="A1"/>
    </sheetView>
  </sheetViews>
  <sheetFormatPr defaultColWidth="11.57421875" defaultRowHeight="12.75"/>
  <cols>
    <col min="1" max="1" width="2.8515625" style="5" customWidth="1"/>
    <col min="2" max="2" width="47.140625" style="1" customWidth="1"/>
    <col min="3" max="3" width="8.28125" style="1" customWidth="1"/>
    <col min="4" max="4" width="8.7109375" style="2" customWidth="1"/>
    <col min="5" max="5" width="10.7109375" style="1" customWidth="1"/>
    <col min="6" max="6" width="7.140625" style="5" customWidth="1"/>
    <col min="7" max="7" width="12.8515625" style="1" customWidth="1"/>
    <col min="8" max="8" width="13.7109375" style="1" customWidth="1"/>
    <col min="9" max="16384" width="11.57421875" style="1" customWidth="1"/>
  </cols>
  <sheetData>
    <row r="1" spans="2:5" s="4" customFormat="1" ht="12.75">
      <c r="B1" s="34"/>
      <c r="C1" s="34"/>
      <c r="D1" s="35"/>
      <c r="E1" s="34"/>
    </row>
    <row r="2" spans="2:5" s="4" customFormat="1" ht="75" customHeight="1">
      <c r="B2" s="34"/>
      <c r="C2" s="34"/>
      <c r="D2" s="35"/>
      <c r="E2" s="34"/>
    </row>
    <row r="3" spans="2:5" s="4" customFormat="1" ht="12.75">
      <c r="B3" s="36"/>
      <c r="C3" s="37"/>
      <c r="D3" s="38"/>
      <c r="E3" s="39"/>
    </row>
    <row r="4" spans="2:5" s="5" customFormat="1" ht="18.75" customHeight="1">
      <c r="B4" s="57" t="s">
        <v>62</v>
      </c>
      <c r="C4" s="57"/>
      <c r="D4" s="58" t="s">
        <v>64</v>
      </c>
      <c r="E4" s="58"/>
    </row>
    <row r="5" spans="2:5" s="5" customFormat="1" ht="15" customHeight="1">
      <c r="B5" s="59" t="s">
        <v>0</v>
      </c>
      <c r="C5" s="59"/>
      <c r="D5" s="14">
        <v>1230</v>
      </c>
      <c r="E5" s="11" t="s">
        <v>1</v>
      </c>
    </row>
    <row r="6" spans="2:5" s="5" customFormat="1" ht="15" customHeight="1">
      <c r="B6" s="59" t="s">
        <v>2</v>
      </c>
      <c r="C6" s="59"/>
      <c r="D6" s="14">
        <v>1480</v>
      </c>
      <c r="E6" s="11" t="s">
        <v>1</v>
      </c>
    </row>
    <row r="7" spans="2:5" s="5" customFormat="1" ht="12.75" hidden="1">
      <c r="B7" s="59" t="s">
        <v>3</v>
      </c>
      <c r="C7" s="59"/>
      <c r="D7" s="13">
        <v>70.5</v>
      </c>
      <c r="E7" s="11" t="s">
        <v>1</v>
      </c>
    </row>
    <row r="8" spans="2:5" s="5" customFormat="1" ht="12.75" hidden="1">
      <c r="B8" s="59" t="s">
        <v>4</v>
      </c>
      <c r="C8" s="59"/>
      <c r="D8" s="12">
        <v>22</v>
      </c>
      <c r="E8" s="11" t="s">
        <v>1</v>
      </c>
    </row>
    <row r="9" spans="2:5" s="5" customFormat="1" ht="12.75" hidden="1">
      <c r="B9" s="59" t="s">
        <v>5</v>
      </c>
      <c r="C9" s="59"/>
      <c r="D9" s="12">
        <v>66.5</v>
      </c>
      <c r="E9" s="11" t="s">
        <v>1</v>
      </c>
    </row>
    <row r="10" spans="2:5" s="5" customFormat="1" ht="12.75" hidden="1">
      <c r="B10" s="59" t="s">
        <v>6</v>
      </c>
      <c r="C10" s="59"/>
      <c r="D10" s="12">
        <v>6</v>
      </c>
      <c r="E10" s="11" t="s">
        <v>1</v>
      </c>
    </row>
    <row r="11" spans="2:5" s="5" customFormat="1" ht="15" customHeight="1">
      <c r="B11" s="59" t="s">
        <v>7</v>
      </c>
      <c r="C11" s="59"/>
      <c r="D11" s="12">
        <v>109</v>
      </c>
      <c r="E11" s="11" t="s">
        <v>1</v>
      </c>
    </row>
    <row r="12" spans="2:5" s="5" customFormat="1" ht="15" customHeight="1">
      <c r="B12" s="59" t="s">
        <v>37</v>
      </c>
      <c r="C12" s="59"/>
      <c r="D12" s="50">
        <v>138</v>
      </c>
      <c r="E12" s="11" t="s">
        <v>1</v>
      </c>
    </row>
    <row r="13" s="5" customFormat="1" ht="11.25" customHeight="1">
      <c r="D13" s="6"/>
    </row>
    <row r="14" spans="2:5" s="5" customFormat="1" ht="18.75" customHeight="1">
      <c r="B14" s="57" t="s">
        <v>63</v>
      </c>
      <c r="C14" s="57"/>
      <c r="D14" s="58" t="s">
        <v>64</v>
      </c>
      <c r="E14" s="58"/>
    </row>
    <row r="15" spans="2:5" s="5" customFormat="1" ht="15" customHeight="1">
      <c r="B15" s="15" t="s">
        <v>8</v>
      </c>
      <c r="C15" s="16" t="s">
        <v>38</v>
      </c>
      <c r="D15" s="51">
        <v>2.1</v>
      </c>
      <c r="E15" s="18" t="s">
        <v>60</v>
      </c>
    </row>
    <row r="16" spans="2:5" s="5" customFormat="1" ht="15" customHeight="1">
      <c r="B16" s="15" t="s">
        <v>39</v>
      </c>
      <c r="C16" s="16" t="s">
        <v>40</v>
      </c>
      <c r="D16" s="52">
        <v>2</v>
      </c>
      <c r="E16" s="18" t="s">
        <v>60</v>
      </c>
    </row>
    <row r="17" spans="2:12" s="5" customFormat="1" ht="15" customHeight="1">
      <c r="B17" s="15" t="s">
        <v>10</v>
      </c>
      <c r="C17" s="16" t="s">
        <v>11</v>
      </c>
      <c r="D17" s="51">
        <v>0.5</v>
      </c>
      <c r="E17" s="18" t="s">
        <v>60</v>
      </c>
      <c r="G17" s="67" t="s">
        <v>12</v>
      </c>
      <c r="H17" s="66"/>
      <c r="I17" s="66"/>
      <c r="J17" s="66"/>
      <c r="K17" s="66"/>
      <c r="L17" s="60"/>
    </row>
    <row r="18" spans="2:12" s="5" customFormat="1" ht="15" customHeight="1">
      <c r="B18" s="15" t="s">
        <v>13</v>
      </c>
      <c r="C18" s="16" t="s">
        <v>14</v>
      </c>
      <c r="D18" s="52">
        <v>0.08</v>
      </c>
      <c r="E18" s="18" t="s">
        <v>15</v>
      </c>
      <c r="G18" s="68"/>
      <c r="H18" s="69"/>
      <c r="I18" s="70" t="s">
        <v>16</v>
      </c>
      <c r="J18" s="71"/>
      <c r="K18" s="72" t="s">
        <v>17</v>
      </c>
      <c r="L18" s="70"/>
    </row>
    <row r="19" spans="2:12" s="5" customFormat="1" ht="15" customHeight="1">
      <c r="B19" s="15" t="s">
        <v>18</v>
      </c>
      <c r="C19" s="16" t="s">
        <v>19</v>
      </c>
      <c r="D19" s="53">
        <f>D23-D20-D21</f>
        <v>1.102988</v>
      </c>
      <c r="E19" s="21" t="s">
        <v>20</v>
      </c>
      <c r="G19" s="62" t="s">
        <v>21</v>
      </c>
      <c r="H19" s="63"/>
      <c r="I19" s="60">
        <v>0.08</v>
      </c>
      <c r="J19" s="61"/>
      <c r="K19" s="73">
        <v>0.06</v>
      </c>
      <c r="L19" s="74"/>
    </row>
    <row r="20" spans="2:12" s="5" customFormat="1" ht="15" customHeight="1">
      <c r="B20" s="15" t="s">
        <v>22</v>
      </c>
      <c r="C20" s="16" t="s">
        <v>41</v>
      </c>
      <c r="D20" s="53">
        <f>D23-(((D5-2*D11)*(D6-2*D11))/1000000)</f>
        <v>0.543256</v>
      </c>
      <c r="E20" s="21" t="s">
        <v>20</v>
      </c>
      <c r="G20" s="64" t="s">
        <v>24</v>
      </c>
      <c r="H20" s="65"/>
      <c r="I20" s="66">
        <v>0.11</v>
      </c>
      <c r="J20" s="60"/>
      <c r="K20" s="66">
        <v>0.08</v>
      </c>
      <c r="L20" s="60"/>
    </row>
    <row r="21" spans="2:12" s="5" customFormat="1" ht="15" customHeight="1">
      <c r="B21" s="15" t="s">
        <v>42</v>
      </c>
      <c r="C21" s="16" t="s">
        <v>43</v>
      </c>
      <c r="D21" s="53">
        <f>(D6-2*D11)*D12/1000000</f>
        <v>0.174156</v>
      </c>
      <c r="E21" s="21" t="s">
        <v>20</v>
      </c>
      <c r="G21" s="75"/>
      <c r="H21" s="75"/>
      <c r="I21" s="76"/>
      <c r="J21" s="76"/>
      <c r="K21" s="76"/>
      <c r="L21" s="76"/>
    </row>
    <row r="22" spans="2:5" s="5" customFormat="1" ht="15" customHeight="1">
      <c r="B22" s="15" t="s">
        <v>25</v>
      </c>
      <c r="C22" s="16" t="s">
        <v>26</v>
      </c>
      <c r="D22" s="53">
        <f>((D5-D11-D11-D12)*2+(D6-2*D11)*4)/1000</f>
        <v>6.796</v>
      </c>
      <c r="E22" s="21" t="s">
        <v>27</v>
      </c>
    </row>
    <row r="23" spans="2:5" s="5" customFormat="1" ht="15" customHeight="1">
      <c r="B23" s="15" t="s">
        <v>28</v>
      </c>
      <c r="C23" s="16" t="s">
        <v>29</v>
      </c>
      <c r="D23" s="53">
        <f>(D5*D6)/1000000</f>
        <v>1.8204</v>
      </c>
      <c r="E23" s="21" t="s">
        <v>20</v>
      </c>
    </row>
    <row r="24" s="5" customFormat="1" ht="11.25" customHeight="1">
      <c r="D24" s="6"/>
    </row>
    <row r="25" spans="2:5" s="5" customFormat="1" ht="15.75">
      <c r="B25" s="22" t="s">
        <v>30</v>
      </c>
      <c r="C25" s="23" t="s">
        <v>31</v>
      </c>
      <c r="D25" s="24">
        <f>SUM((D15*D20)+(D16*D21)+(D17*D19)+(D18*D22))/D23</f>
        <v>1.4196460118655243</v>
      </c>
      <c r="E25" s="22" t="s">
        <v>59</v>
      </c>
    </row>
    <row r="26" spans="2:4" s="5" customFormat="1" ht="12.75">
      <c r="B26" s="7"/>
      <c r="D26" s="6"/>
    </row>
    <row r="27" s="5" customFormat="1" ht="12.75"/>
    <row r="28" s="5" customFormat="1" ht="12.75"/>
    <row r="29" s="5" customFormat="1" ht="12.75"/>
    <row r="30" s="5" customFormat="1" ht="12.75"/>
    <row r="31" s="5" customFormat="1" ht="7.5" customHeight="1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7.5" customHeight="1"/>
    <row r="38" s="5" customFormat="1" ht="12.75"/>
    <row r="39" s="5" customFormat="1" ht="7.5" customHeight="1"/>
    <row r="40" s="5" customFormat="1" ht="12.75"/>
    <row r="41" s="5" customFormat="1" ht="15" customHeight="1"/>
    <row r="42" s="5" customFormat="1" ht="7.5" customHeight="1"/>
    <row r="43" spans="2:4" s="5" customFormat="1" ht="12.75">
      <c r="B43" s="8"/>
      <c r="D43" s="6"/>
    </row>
    <row r="44" spans="2:4" s="5" customFormat="1" ht="12.75">
      <c r="B44" s="9"/>
      <c r="D44" s="6"/>
    </row>
    <row r="45" spans="2:4" s="5" customFormat="1" ht="12.75">
      <c r="B45" s="10"/>
      <c r="D45" s="6"/>
    </row>
    <row r="46" spans="2:4" s="5" customFormat="1" ht="12.75">
      <c r="B46" s="9"/>
      <c r="D46" s="6"/>
    </row>
    <row r="47" spans="2:4" s="5" customFormat="1" ht="7.5" customHeight="1">
      <c r="B47" s="9"/>
      <c r="D47" s="6"/>
    </row>
    <row r="48" spans="2:4" s="5" customFormat="1" ht="12.75">
      <c r="B48" s="9"/>
      <c r="D48" s="6"/>
    </row>
    <row r="49" spans="2:4" s="5" customFormat="1" ht="7.5" customHeight="1">
      <c r="B49" s="9"/>
      <c r="D49" s="6"/>
    </row>
    <row r="50" spans="2:4" s="5" customFormat="1" ht="12.75">
      <c r="B50" s="9"/>
      <c r="D50" s="6"/>
    </row>
    <row r="51" s="5" customFormat="1" ht="12.75">
      <c r="D51" s="6"/>
    </row>
    <row r="52" spans="2:8" s="5" customFormat="1" ht="12.75">
      <c r="B52" s="31" t="s">
        <v>44</v>
      </c>
      <c r="C52" s="25"/>
      <c r="D52" s="26">
        <v>0.5</v>
      </c>
      <c r="E52" s="26" t="s">
        <v>60</v>
      </c>
      <c r="F52" s="55" t="s">
        <v>33</v>
      </c>
      <c r="G52" s="55"/>
      <c r="H52" s="56" t="s">
        <v>34</v>
      </c>
    </row>
    <row r="53" spans="2:8" s="5" customFormat="1" ht="12.75">
      <c r="B53" s="32" t="s">
        <v>35</v>
      </c>
      <c r="C53" s="27"/>
      <c r="D53" s="28"/>
      <c r="E53" s="27"/>
      <c r="F53" s="54">
        <f>D25</f>
        <v>1.4196460118655243</v>
      </c>
      <c r="G53" s="27" t="s">
        <v>60</v>
      </c>
      <c r="H53" s="30"/>
    </row>
    <row r="54" s="5" customFormat="1" ht="12.75">
      <c r="D54" s="6"/>
    </row>
    <row r="55" spans="2:4" s="5" customFormat="1" ht="12.75">
      <c r="B55" s="33" t="s">
        <v>36</v>
      </c>
      <c r="D55" s="6"/>
    </row>
    <row r="56" s="5" customFormat="1" ht="12.75">
      <c r="D56" s="6"/>
    </row>
    <row r="57" s="5" customFormat="1" ht="12.75">
      <c r="D57" s="6"/>
    </row>
    <row r="58" s="5" customFormat="1" ht="12.75">
      <c r="D58" s="6"/>
    </row>
    <row r="59" s="5" customFormat="1" ht="12.75">
      <c r="D59" s="6"/>
    </row>
    <row r="60" s="5" customFormat="1" ht="12.75">
      <c r="D60" s="6"/>
    </row>
    <row r="61" s="5" customFormat="1" ht="12.75">
      <c r="D61" s="6"/>
    </row>
    <row r="62" s="5" customFormat="1" ht="12.75">
      <c r="D62" s="6"/>
    </row>
    <row r="63" s="5" customFormat="1" ht="12.75">
      <c r="D63" s="6"/>
    </row>
    <row r="64" s="5" customFormat="1" ht="12.75">
      <c r="D64" s="6"/>
    </row>
    <row r="65" s="5" customFormat="1" ht="12.75">
      <c r="D65" s="6"/>
    </row>
    <row r="66" s="5" customFormat="1" ht="12.75">
      <c r="D66" s="6"/>
    </row>
    <row r="67" s="5" customFormat="1" ht="12.75">
      <c r="D67" s="6"/>
    </row>
    <row r="68" s="5" customFormat="1" ht="12.75">
      <c r="D68" s="6"/>
    </row>
    <row r="69" s="5" customFormat="1" ht="12.75">
      <c r="D69" s="6"/>
    </row>
    <row r="70" s="5" customFormat="1" ht="12.75">
      <c r="D70" s="6"/>
    </row>
    <row r="71" s="5" customFormat="1" ht="12.75">
      <c r="D71" s="6"/>
    </row>
    <row r="72" s="5" customFormat="1" ht="12.75">
      <c r="D72" s="6"/>
    </row>
    <row r="73" s="5" customFormat="1" ht="12.75">
      <c r="D73" s="6"/>
    </row>
    <row r="74" s="5" customFormat="1" ht="12.75">
      <c r="D74" s="6"/>
    </row>
    <row r="75" s="5" customFormat="1" ht="12.75">
      <c r="D75" s="6"/>
    </row>
    <row r="76" s="5" customFormat="1" ht="12.75">
      <c r="D76" s="6"/>
    </row>
    <row r="77" s="5" customFormat="1" ht="12.75">
      <c r="D77" s="6"/>
    </row>
    <row r="78" s="5" customFormat="1" ht="12.75">
      <c r="D78" s="6"/>
    </row>
    <row r="79" s="5" customFormat="1" ht="12.75">
      <c r="D79" s="6"/>
    </row>
    <row r="80" s="5" customFormat="1" ht="12.75">
      <c r="D80" s="6"/>
    </row>
    <row r="81" s="5" customFormat="1" ht="12.75">
      <c r="D81" s="6"/>
    </row>
    <row r="82" s="5" customFormat="1" ht="12.75">
      <c r="D82" s="6"/>
    </row>
    <row r="83" s="5" customFormat="1" ht="12.75">
      <c r="D83" s="6"/>
    </row>
    <row r="84" s="5" customFormat="1" ht="12.75">
      <c r="D84" s="6"/>
    </row>
    <row r="85" s="5" customFormat="1" ht="12.75">
      <c r="D85" s="6"/>
    </row>
    <row r="86" s="5" customFormat="1" ht="12.75">
      <c r="D86" s="6"/>
    </row>
    <row r="87" s="5" customFormat="1" ht="12.75">
      <c r="D87" s="6"/>
    </row>
    <row r="88" s="5" customFormat="1" ht="12.75">
      <c r="D88" s="6"/>
    </row>
    <row r="89" s="5" customFormat="1" ht="12.75">
      <c r="D89" s="6"/>
    </row>
    <row r="90" s="5" customFormat="1" ht="12.75">
      <c r="D90" s="6"/>
    </row>
    <row r="91" s="5" customFormat="1" ht="12.75">
      <c r="D91" s="6"/>
    </row>
    <row r="92" s="5" customFormat="1" ht="12.75">
      <c r="D92" s="6"/>
    </row>
    <row r="93" s="5" customFormat="1" ht="12.75">
      <c r="D93" s="6"/>
    </row>
    <row r="94" s="5" customFormat="1" ht="12.75">
      <c r="D94" s="6"/>
    </row>
    <row r="95" s="5" customFormat="1" ht="12.75">
      <c r="D95" s="6"/>
    </row>
    <row r="96" s="5" customFormat="1" ht="12.75">
      <c r="D96" s="6"/>
    </row>
    <row r="97" s="5" customFormat="1" ht="12.75">
      <c r="D97" s="6"/>
    </row>
    <row r="98" s="5" customFormat="1" ht="12.75">
      <c r="D98" s="6"/>
    </row>
  </sheetData>
  <sheetProtection selectLockedCells="1" selectUnlockedCells="1"/>
  <mergeCells count="25">
    <mergeCell ref="G21:H21"/>
    <mergeCell ref="I21:J21"/>
    <mergeCell ref="K21:L21"/>
    <mergeCell ref="B12:C12"/>
    <mergeCell ref="G20:H20"/>
    <mergeCell ref="I20:J20"/>
    <mergeCell ref="K20:L20"/>
    <mergeCell ref="G18:H18"/>
    <mergeCell ref="I18:J18"/>
    <mergeCell ref="K18:L18"/>
    <mergeCell ref="G19:H19"/>
    <mergeCell ref="I19:J19"/>
    <mergeCell ref="K19:L19"/>
    <mergeCell ref="B9:C9"/>
    <mergeCell ref="B10:C10"/>
    <mergeCell ref="B11:C11"/>
    <mergeCell ref="B14:C14"/>
    <mergeCell ref="D14:E14"/>
    <mergeCell ref="G17:L17"/>
    <mergeCell ref="B4:C4"/>
    <mergeCell ref="D4:E4"/>
    <mergeCell ref="B5:C5"/>
    <mergeCell ref="B6:C6"/>
    <mergeCell ref="B7:C7"/>
    <mergeCell ref="B8:C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4" r:id="rId4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105" zoomScaleNormal="105" zoomScaleSheetLayoutView="120" zoomScalePageLayoutView="0" workbookViewId="0" topLeftCell="A1">
      <selection activeCell="D27" sqref="D27"/>
    </sheetView>
  </sheetViews>
  <sheetFormatPr defaultColWidth="11.57421875" defaultRowHeight="12.75"/>
  <cols>
    <col min="1" max="5" width="11.57421875" style="3" customWidth="1"/>
    <col min="6" max="6" width="19.421875" style="3" customWidth="1"/>
    <col min="7" max="16384" width="11.57421875" style="3" customWidth="1"/>
  </cols>
  <sheetData>
    <row r="1" s="44" customFormat="1" ht="12.75">
      <c r="A1" s="43"/>
    </row>
    <row r="2" spans="1:6" s="44" customFormat="1" ht="13.5" customHeight="1">
      <c r="A2" s="77" t="s">
        <v>45</v>
      </c>
      <c r="B2" s="77"/>
      <c r="C2" s="77"/>
      <c r="D2" s="77"/>
      <c r="E2" s="77"/>
      <c r="F2" s="77"/>
    </row>
    <row r="3" s="44" customFormat="1" ht="12.75">
      <c r="A3" s="43"/>
    </row>
    <row r="4" spans="1:3" s="44" customFormat="1" ht="12.75">
      <c r="A4" s="46"/>
      <c r="B4" s="47" t="s">
        <v>9</v>
      </c>
      <c r="C4" s="46"/>
    </row>
    <row r="5" spans="1:3" s="44" customFormat="1" ht="12.75">
      <c r="A5" s="40" t="s">
        <v>46</v>
      </c>
      <c r="B5" s="42">
        <v>3.45</v>
      </c>
      <c r="C5" s="41" t="s">
        <v>47</v>
      </c>
    </row>
    <row r="6" spans="1:3" s="44" customFormat="1" ht="12.75">
      <c r="A6" s="40" t="s">
        <v>48</v>
      </c>
      <c r="B6" s="42">
        <v>2.77</v>
      </c>
      <c r="C6" s="41" t="s">
        <v>47</v>
      </c>
    </row>
    <row r="7" spans="1:3" s="44" customFormat="1" ht="12.75">
      <c r="A7" s="40" t="s">
        <v>34</v>
      </c>
      <c r="B7" s="42">
        <v>2.99</v>
      </c>
      <c r="C7" s="41" t="s">
        <v>47</v>
      </c>
    </row>
    <row r="8" spans="1:3" s="44" customFormat="1" ht="12.75">
      <c r="A8" s="40" t="s">
        <v>49</v>
      </c>
      <c r="B8" s="42">
        <v>2.1</v>
      </c>
      <c r="C8" s="41" t="s">
        <v>47</v>
      </c>
    </row>
    <row r="9" s="44" customFormat="1" ht="12.75">
      <c r="C9" s="45"/>
    </row>
    <row r="10" spans="1:3" s="44" customFormat="1" ht="12.75">
      <c r="A10" s="46"/>
      <c r="B10" s="46"/>
      <c r="C10" s="48"/>
    </row>
    <row r="11" spans="1:3" s="44" customFormat="1" ht="12.75">
      <c r="A11" s="40" t="s">
        <v>50</v>
      </c>
      <c r="B11" s="42">
        <v>2.81</v>
      </c>
      <c r="C11" s="41" t="s">
        <v>47</v>
      </c>
    </row>
    <row r="12" spans="1:3" s="44" customFormat="1" ht="12.75">
      <c r="A12" s="40" t="s">
        <v>51</v>
      </c>
      <c r="B12" s="42">
        <v>2.18</v>
      </c>
      <c r="C12" s="41" t="s">
        <v>47</v>
      </c>
    </row>
    <row r="13" spans="1:3" s="44" customFormat="1" ht="12.75">
      <c r="A13" s="40" t="s">
        <v>52</v>
      </c>
      <c r="B13" s="42">
        <v>1.96</v>
      </c>
      <c r="C13" s="41" t="s">
        <v>47</v>
      </c>
    </row>
    <row r="14" spans="1:3" s="44" customFormat="1" ht="12.75">
      <c r="A14" s="40" t="s">
        <v>53</v>
      </c>
      <c r="B14" s="42">
        <v>1.94</v>
      </c>
      <c r="C14" s="41" t="s">
        <v>47</v>
      </c>
    </row>
    <row r="15" spans="1:3" s="44" customFormat="1" ht="12.75">
      <c r="A15" s="40" t="s">
        <v>54</v>
      </c>
      <c r="B15" s="42">
        <v>1.41</v>
      </c>
      <c r="C15" s="41" t="s">
        <v>47</v>
      </c>
    </row>
    <row r="16" spans="1:3" s="44" customFormat="1" ht="12.75">
      <c r="A16" s="40" t="s">
        <v>55</v>
      </c>
      <c r="B16" s="42">
        <v>2.14</v>
      </c>
      <c r="C16" s="41" t="s">
        <v>47</v>
      </c>
    </row>
    <row r="17" spans="1:3" s="44" customFormat="1" ht="12.75">
      <c r="A17" s="46"/>
      <c r="B17" s="49"/>
      <c r="C17" s="48"/>
    </row>
    <row r="18" spans="1:3" s="44" customFormat="1" ht="12.75">
      <c r="A18" s="40" t="s">
        <v>56</v>
      </c>
      <c r="B18" s="42">
        <v>3.29</v>
      </c>
      <c r="C18" s="41" t="s">
        <v>47</v>
      </c>
    </row>
    <row r="19" spans="1:3" s="44" customFormat="1" ht="12.75">
      <c r="A19" s="40" t="s">
        <v>57</v>
      </c>
      <c r="B19" s="42">
        <v>2.71</v>
      </c>
      <c r="C19" s="41" t="s">
        <v>47</v>
      </c>
    </row>
    <row r="20" spans="1:3" s="44" customFormat="1" ht="12.75">
      <c r="A20" s="40" t="s">
        <v>58</v>
      </c>
      <c r="B20" s="42">
        <v>2.33</v>
      </c>
      <c r="C20" s="41" t="s">
        <v>47</v>
      </c>
    </row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</sheetData>
  <sheetProtection selectLockedCells="1" selectUnlockedCells="1"/>
  <mergeCells count="1"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Smolić</dc:creator>
  <cp:keywords/>
  <dc:description/>
  <cp:lastModifiedBy>Ivan Smolić</cp:lastModifiedBy>
  <cp:lastPrinted>2012-03-29T10:50:25Z</cp:lastPrinted>
  <dcterms:created xsi:type="dcterms:W3CDTF">2012-03-05T10:51:46Z</dcterms:created>
  <dcterms:modified xsi:type="dcterms:W3CDTF">2012-05-22T13:33:33Z</dcterms:modified>
  <cp:category/>
  <cp:version/>
  <cp:contentType/>
  <cp:contentStatus/>
</cp:coreProperties>
</file>